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F24" i="1"/>
  <c r="G15" i="1"/>
  <c r="H15" i="1"/>
  <c r="I15" i="1"/>
  <c r="F15" i="1"/>
  <c r="J27" i="1"/>
  <c r="I27" i="1"/>
  <c r="H27" i="1"/>
  <c r="J18" i="1"/>
  <c r="I18" i="1"/>
  <c r="H18" i="1"/>
  <c r="J22" i="1"/>
  <c r="I22" i="1"/>
  <c r="H22" i="1"/>
  <c r="A2" i="1"/>
  <c r="E47" i="1"/>
  <c r="D47" i="1"/>
  <c r="E45" i="1"/>
  <c r="D45" i="1"/>
  <c r="E43" i="1"/>
  <c r="D43" i="1"/>
  <c r="E39" i="1"/>
  <c r="D39" i="1"/>
  <c r="E37" i="1"/>
  <c r="D37" i="1"/>
  <c r="E34" i="1"/>
  <c r="D34" i="1"/>
  <c r="E28" i="1"/>
  <c r="D28" i="1"/>
  <c r="E24" i="1"/>
  <c r="D24" i="1"/>
  <c r="E19" i="1"/>
  <c r="D19" i="1"/>
  <c r="E15" i="1"/>
  <c r="D15" i="1"/>
  <c r="E13" i="1"/>
  <c r="D13" i="1"/>
  <c r="E4" i="1"/>
  <c r="E51" i="1" s="1"/>
  <c r="D4" i="1"/>
  <c r="D51" i="1" s="1"/>
  <c r="J10" i="1" l="1"/>
  <c r="I10" i="1"/>
  <c r="I11" i="1"/>
  <c r="H23" i="1"/>
  <c r="F47" i="1"/>
  <c r="G47" i="1"/>
  <c r="F45" i="1"/>
  <c r="G45" i="1"/>
  <c r="F43" i="1"/>
  <c r="G43" i="1"/>
  <c r="F39" i="1"/>
  <c r="G39" i="1"/>
  <c r="F37" i="1"/>
  <c r="G37" i="1"/>
  <c r="F34" i="1"/>
  <c r="G34" i="1"/>
  <c r="F28" i="1"/>
  <c r="G28" i="1"/>
  <c r="F19" i="1"/>
  <c r="G19" i="1"/>
  <c r="F13" i="1"/>
  <c r="G13" i="1"/>
  <c r="F4" i="1"/>
  <c r="G4" i="1"/>
  <c r="F51" i="1" l="1"/>
  <c r="G51" i="1"/>
  <c r="J51" i="1" s="1"/>
  <c r="J42" i="1"/>
  <c r="J50" i="1"/>
  <c r="J26" i="1"/>
  <c r="J25" i="1"/>
  <c r="J5" i="1" l="1"/>
  <c r="J6" i="1"/>
  <c r="J7" i="1"/>
  <c r="J9" i="1"/>
  <c r="J12" i="1"/>
  <c r="J13" i="1"/>
  <c r="J14" i="1"/>
  <c r="J15" i="1"/>
  <c r="J16" i="1"/>
  <c r="J17" i="1"/>
  <c r="J19" i="1"/>
  <c r="J20" i="1"/>
  <c r="J21" i="1"/>
  <c r="J23" i="1"/>
  <c r="J24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I5" i="1" l="1"/>
  <c r="I6" i="1"/>
  <c r="I7" i="1"/>
  <c r="I9" i="1"/>
  <c r="I12" i="1"/>
  <c r="I13" i="1"/>
  <c r="I14" i="1"/>
  <c r="I16" i="1"/>
  <c r="I17" i="1"/>
  <c r="I19" i="1"/>
  <c r="I20" i="1"/>
  <c r="I21" i="1"/>
  <c r="I23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H5" i="1"/>
  <c r="H6" i="1"/>
  <c r="H7" i="1"/>
  <c r="H8" i="1"/>
  <c r="H9" i="1"/>
  <c r="H10" i="1"/>
  <c r="H11" i="1"/>
  <c r="H12" i="1"/>
  <c r="H13" i="1"/>
  <c r="H14" i="1"/>
  <c r="H16" i="1"/>
  <c r="H17" i="1"/>
  <c r="H19" i="1"/>
  <c r="H20" i="1"/>
  <c r="H21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4" i="1"/>
  <c r="I4" i="1"/>
  <c r="J4" i="1"/>
</calcChain>
</file>

<file path=xl/sharedStrings.xml><?xml version="1.0" encoding="utf-8"?>
<sst xmlns="http://schemas.openxmlformats.org/spreadsheetml/2006/main" count="152" uniqueCount="73">
  <si>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</si>
  <si>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</si>
  <si>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</si>
  <si>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</si>
  <si>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</si>
  <si>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</si>
  <si>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</si>
  <si>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</si>
  <si>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</si>
  <si>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</si>
  <si>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</si>
  <si>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</si>
  <si>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</si>
  <si>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</si>
  <si>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</si>
  <si>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</si>
  <si>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</si>
  <si>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</si>
  <si>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</si>
  <si>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</si>
  <si>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</si>
  <si>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</si>
  <si>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</si>
  <si>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</si>
  <si>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</si>
  <si>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</si>
  <si>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</si>
  <si>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</si>
  <si>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</si>
  <si>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</si>
  <si>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</si>
  <si>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</si>
  <si>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</si>
  <si>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</si>
  <si>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</si>
  <si>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</si>
  <si>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</si>
  <si>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</si>
  <si>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</si>
  <si>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</si>
  <si>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</si>
  <si>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</si>
  <si>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</si>
  <si>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</si>
  <si>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</si>
  <si>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</si>
  <si>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</si>
  <si>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</si>
  <si>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</si>
  <si>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</si>
  <si>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</si>
  <si>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</si>
  <si>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</si>
  <si>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</si>
  <si>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</si>
  <si>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</si>
  <si>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</si>
  <si>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</si>
  <si>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</si>
  <si>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</si>
  <si>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</si>
  <si>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</si>
  <si>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</si>
  <si>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Уточненный бюджет на 01.10.2021</t>
  </si>
  <si>
    <t>Факт на 01.10.2021</t>
  </si>
  <si>
    <t>Информация об объемах расходов бюджета муниципального образования Акбулакский район за 3 квартал 2022 года в сравнении                                  с аналогичным периодом 2021 года</t>
  </si>
  <si>
    <t>Уточненный бюджет на 01.10.2022</t>
  </si>
  <si>
    <t>Факт на 01.10.2022</t>
  </si>
  <si>
    <t>- иные дотации</t>
  </si>
  <si>
    <t>- гражданская оборона</t>
  </si>
  <si>
    <t xml:space="preserve">- защита населения и территории от чрезвычайных ситуаций природного и техногенного характера, пожарная безопасность </t>
  </si>
  <si>
    <t>- дорожное хозяйство (дорожные фонды)</t>
  </si>
  <si>
    <t>- 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</si>
</sst>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wrapText="1"/>
    </xf>
    <xf numFmtId="0" fontId="2" fillId="0" borderId="0" xfId="0" applyFont="1"/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G37" sqref="G37"/>
    </sheetView>
  </sheetViews>
  <sheetFormatPr defaultRowHeight="14.4" x14ac:dyDescent="0.3"/>
  <cols>
    <col min="1" max="1" width="53.44140625" customWidth="1"/>
    <col min="2" max="2" width="6.33203125" customWidth="1"/>
    <col min="3" max="3" width="6" customWidth="1"/>
    <col min="4" max="4" width="11.44140625" customWidth="1"/>
    <col min="5" max="5" width="10.88671875" customWidth="1"/>
    <col min="6" max="6" width="10.5546875" customWidth="1"/>
    <col min="7" max="7" width="10.88671875" customWidth="1"/>
    <col min="8" max="8" width="10.6640625" customWidth="1"/>
    <col min="9" max="9" width="10.5546875" customWidth="1"/>
    <col min="10" max="10" width="9.33203125" bestFit="1" customWidth="1"/>
  </cols>
  <sheetData>
    <row r="1" spans="1:10" ht="49.2" customHeight="1" x14ac:dyDescent="0.3">
      <c r="A1" s="22" t="s">
        <v>65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8.6" x14ac:dyDescent="0.3">
      <c r="A2" s="5" t="e">
        <f>A17- гражданская оборона</f>
        <v>#VALUE!</v>
      </c>
      <c r="B2" s="5" t="s">
        <v>43</v>
      </c>
      <c r="C2" s="5" t="s">
        <v>44</v>
      </c>
      <c r="D2" s="6" t="s">
        <v>63</v>
      </c>
      <c r="E2" s="6" t="s">
        <v>64</v>
      </c>
      <c r="F2" s="6" t="s">
        <v>66</v>
      </c>
      <c r="G2" s="6" t="s">
        <v>67</v>
      </c>
      <c r="H2" s="6" t="s">
        <v>45</v>
      </c>
      <c r="I2" s="6" t="s">
        <v>46</v>
      </c>
      <c r="J2" s="6" t="s">
        <v>47</v>
      </c>
    </row>
    <row r="3" spans="1:10" ht="15" thickBot="1" x14ac:dyDescent="0.35">
      <c r="A3" s="7">
        <v>1</v>
      </c>
      <c r="B3" s="7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7">
        <v>10</v>
      </c>
    </row>
    <row r="4" spans="1:10" ht="16.2" thickBot="1" x14ac:dyDescent="0.35">
      <c r="A4" s="3" t="s">
        <v>0</v>
      </c>
      <c r="B4" s="14" t="s">
        <v>48</v>
      </c>
      <c r="C4" s="15" t="s">
        <v>62</v>
      </c>
      <c r="D4" s="9">
        <f t="shared" ref="D4:E4" si="0">SUM(D5:D12)</f>
        <v>53325.9</v>
      </c>
      <c r="E4" s="9">
        <f t="shared" si="0"/>
        <v>37212.199999999997</v>
      </c>
      <c r="F4" s="9">
        <f t="shared" ref="F4:G4" si="1">SUM(F5:F12)</f>
        <v>53862.8</v>
      </c>
      <c r="G4" s="9">
        <f t="shared" si="1"/>
        <v>38879.4</v>
      </c>
      <c r="H4" s="4">
        <f>SUM(F4-D4)</f>
        <v>536.90000000000146</v>
      </c>
      <c r="I4" s="4">
        <f>SUM(G4-E4)</f>
        <v>1667.2000000000044</v>
      </c>
      <c r="J4" s="13">
        <f>SUM(G4/E4)</f>
        <v>1.0448025110044556</v>
      </c>
    </row>
    <row r="5" spans="1:10" ht="47.4" thickBot="1" x14ac:dyDescent="0.35">
      <c r="A5" s="2" t="s">
        <v>1</v>
      </c>
      <c r="B5" s="16" t="s">
        <v>48</v>
      </c>
      <c r="C5" s="17" t="s">
        <v>49</v>
      </c>
      <c r="D5" s="10">
        <v>1667.3</v>
      </c>
      <c r="E5" s="1">
        <v>1052.3</v>
      </c>
      <c r="F5" s="23">
        <v>1562.4</v>
      </c>
      <c r="G5" s="24">
        <v>1192.7</v>
      </c>
      <c r="H5" s="1">
        <f t="shared" ref="H5:H51" si="2">SUM(F5-D5)</f>
        <v>-104.89999999999986</v>
      </c>
      <c r="I5" s="1">
        <f t="shared" ref="I5:I51" si="3">SUM(G5-E5)</f>
        <v>140.40000000000009</v>
      </c>
      <c r="J5" s="18">
        <f t="shared" ref="J5:J51" si="4">SUM(G5/E5)</f>
        <v>1.1334220279388008</v>
      </c>
    </row>
    <row r="6" spans="1:10" ht="63" thickBot="1" x14ac:dyDescent="0.35">
      <c r="A6" s="2" t="s">
        <v>2</v>
      </c>
      <c r="B6" s="16" t="s">
        <v>48</v>
      </c>
      <c r="C6" s="17" t="s">
        <v>50</v>
      </c>
      <c r="D6" s="10">
        <v>121.7</v>
      </c>
      <c r="E6" s="1">
        <v>71.8</v>
      </c>
      <c r="F6" s="25">
        <v>125.7</v>
      </c>
      <c r="G6" s="26">
        <v>85.5</v>
      </c>
      <c r="H6" s="1">
        <f t="shared" si="2"/>
        <v>4</v>
      </c>
      <c r="I6" s="1">
        <f t="shared" si="3"/>
        <v>13.700000000000003</v>
      </c>
      <c r="J6" s="18">
        <f t="shared" si="4"/>
        <v>1.1908077994428969</v>
      </c>
    </row>
    <row r="7" spans="1:10" ht="63" thickBot="1" x14ac:dyDescent="0.35">
      <c r="A7" s="2" t="s">
        <v>3</v>
      </c>
      <c r="B7" s="16" t="s">
        <v>48</v>
      </c>
      <c r="C7" s="17" t="s">
        <v>51</v>
      </c>
      <c r="D7" s="10">
        <v>23677.7</v>
      </c>
      <c r="E7" s="1">
        <v>17668.900000000001</v>
      </c>
      <c r="F7" s="25">
        <v>23888.799999999999</v>
      </c>
      <c r="G7" s="26">
        <v>17981.900000000001</v>
      </c>
      <c r="H7" s="1">
        <f t="shared" si="2"/>
        <v>211.09999999999854</v>
      </c>
      <c r="I7" s="1">
        <f t="shared" si="3"/>
        <v>313</v>
      </c>
      <c r="J7" s="18">
        <f t="shared" si="4"/>
        <v>1.0177147417213295</v>
      </c>
    </row>
    <row r="8" spans="1:10" ht="18.600000000000001" thickBot="1" x14ac:dyDescent="0.35">
      <c r="A8" s="2" t="s">
        <v>4</v>
      </c>
      <c r="B8" s="16" t="s">
        <v>48</v>
      </c>
      <c r="C8" s="17" t="s">
        <v>52</v>
      </c>
      <c r="D8" s="10"/>
      <c r="E8" s="1"/>
      <c r="F8" s="25">
        <v>72</v>
      </c>
      <c r="G8" s="26">
        <v>72</v>
      </c>
      <c r="H8" s="1">
        <f t="shared" si="2"/>
        <v>72</v>
      </c>
      <c r="I8" s="1"/>
      <c r="J8" s="18"/>
    </row>
    <row r="9" spans="1:10" ht="47.4" thickBot="1" x14ac:dyDescent="0.35">
      <c r="A9" s="2" t="s">
        <v>5</v>
      </c>
      <c r="B9" s="16" t="s">
        <v>48</v>
      </c>
      <c r="C9" s="17" t="s">
        <v>53</v>
      </c>
      <c r="D9" s="10">
        <v>10741.8</v>
      </c>
      <c r="E9" s="1">
        <v>7547.2</v>
      </c>
      <c r="F9" s="25">
        <v>10857.6</v>
      </c>
      <c r="G9" s="26">
        <v>7990</v>
      </c>
      <c r="H9" s="1">
        <f t="shared" si="2"/>
        <v>115.80000000000109</v>
      </c>
      <c r="I9" s="1">
        <f t="shared" si="3"/>
        <v>442.80000000000018</v>
      </c>
      <c r="J9" s="18">
        <f t="shared" si="4"/>
        <v>1.0586707653169387</v>
      </c>
    </row>
    <row r="10" spans="1:10" ht="18.600000000000001" thickBot="1" x14ac:dyDescent="0.35">
      <c r="A10" s="2" t="s">
        <v>6</v>
      </c>
      <c r="B10" s="16" t="s">
        <v>48</v>
      </c>
      <c r="C10" s="17" t="s">
        <v>54</v>
      </c>
      <c r="D10" s="10">
        <v>239.8</v>
      </c>
      <c r="E10" s="1">
        <v>239.8</v>
      </c>
      <c r="F10" s="25">
        <v>195.8</v>
      </c>
      <c r="G10" s="26">
        <v>195.8</v>
      </c>
      <c r="H10" s="1">
        <f t="shared" si="2"/>
        <v>-44</v>
      </c>
      <c r="I10" s="1">
        <f t="shared" si="3"/>
        <v>-44</v>
      </c>
      <c r="J10" s="18">
        <f t="shared" si="4"/>
        <v>0.8165137614678899</v>
      </c>
    </row>
    <row r="11" spans="1:10" ht="18.600000000000001" thickBot="1" x14ac:dyDescent="0.35">
      <c r="A11" s="2" t="s">
        <v>7</v>
      </c>
      <c r="B11" s="16" t="s">
        <v>48</v>
      </c>
      <c r="C11" s="17" t="s">
        <v>58</v>
      </c>
      <c r="D11" s="10">
        <v>566.70000000000005</v>
      </c>
      <c r="E11" s="1"/>
      <c r="F11" s="25">
        <v>549.6</v>
      </c>
      <c r="G11" s="26">
        <v>0</v>
      </c>
      <c r="H11" s="1">
        <f t="shared" si="2"/>
        <v>-17.100000000000023</v>
      </c>
      <c r="I11" s="1">
        <f t="shared" si="3"/>
        <v>0</v>
      </c>
      <c r="J11" s="18"/>
    </row>
    <row r="12" spans="1:10" ht="18.600000000000001" thickBot="1" x14ac:dyDescent="0.35">
      <c r="A12" s="2" t="s">
        <v>8</v>
      </c>
      <c r="B12" s="16" t="s">
        <v>48</v>
      </c>
      <c r="C12" s="17" t="s">
        <v>60</v>
      </c>
      <c r="D12" s="10">
        <v>16310.9</v>
      </c>
      <c r="E12" s="1">
        <v>10632.2</v>
      </c>
      <c r="F12" s="25">
        <v>16610.900000000001</v>
      </c>
      <c r="G12" s="26">
        <v>11361.5</v>
      </c>
      <c r="H12" s="1">
        <f t="shared" si="2"/>
        <v>300.00000000000182</v>
      </c>
      <c r="I12" s="1">
        <f t="shared" si="3"/>
        <v>729.29999999999927</v>
      </c>
      <c r="J12" s="18">
        <f t="shared" si="4"/>
        <v>1.0685935178044055</v>
      </c>
    </row>
    <row r="13" spans="1:10" ht="16.2" thickBot="1" x14ac:dyDescent="0.35">
      <c r="A13" s="3" t="s">
        <v>9</v>
      </c>
      <c r="B13" s="14" t="s">
        <v>49</v>
      </c>
      <c r="C13" s="15" t="s">
        <v>62</v>
      </c>
      <c r="D13" s="11">
        <f t="shared" ref="D13:G13" si="5">SUM(D14)</f>
        <v>2039.2</v>
      </c>
      <c r="E13" s="11">
        <f t="shared" si="5"/>
        <v>1529.4</v>
      </c>
      <c r="F13" s="11">
        <f t="shared" si="5"/>
        <v>0</v>
      </c>
      <c r="G13" s="11">
        <f t="shared" si="5"/>
        <v>0</v>
      </c>
      <c r="H13" s="4">
        <f t="shared" si="2"/>
        <v>-2039.2</v>
      </c>
      <c r="I13" s="4">
        <f t="shared" si="3"/>
        <v>-1529.4</v>
      </c>
      <c r="J13" s="13">
        <f t="shared" si="4"/>
        <v>0</v>
      </c>
    </row>
    <row r="14" spans="1:10" ht="16.2" thickBot="1" x14ac:dyDescent="0.35">
      <c r="A14" s="2" t="s">
        <v>10</v>
      </c>
      <c r="B14" s="16" t="s">
        <v>49</v>
      </c>
      <c r="C14" s="17" t="s">
        <v>50</v>
      </c>
      <c r="D14" s="10">
        <v>2039.2</v>
      </c>
      <c r="E14" s="1">
        <v>1529.4</v>
      </c>
      <c r="F14" s="10"/>
      <c r="G14" s="1"/>
      <c r="H14" s="1">
        <f t="shared" si="2"/>
        <v>-2039.2</v>
      </c>
      <c r="I14" s="1">
        <f t="shared" si="3"/>
        <v>-1529.4</v>
      </c>
      <c r="J14" s="18">
        <f t="shared" si="4"/>
        <v>0</v>
      </c>
    </row>
    <row r="15" spans="1:10" ht="31.8" thickBot="1" x14ac:dyDescent="0.35">
      <c r="A15" s="3" t="s">
        <v>11</v>
      </c>
      <c r="B15" s="14" t="s">
        <v>50</v>
      </c>
      <c r="C15" s="15" t="s">
        <v>62</v>
      </c>
      <c r="D15" s="11">
        <f t="shared" ref="D15:E15" si="6">SUM(D16:D17)</f>
        <v>3904.2</v>
      </c>
      <c r="E15" s="11">
        <f t="shared" si="6"/>
        <v>2948.6000000000004</v>
      </c>
      <c r="F15" s="11">
        <f>SUM(F16:F18)</f>
        <v>5418.5</v>
      </c>
      <c r="G15" s="11">
        <f t="shared" ref="G15:I15" si="7">SUM(G16:G18)</f>
        <v>4190.2</v>
      </c>
      <c r="H15" s="11">
        <f t="shared" si="7"/>
        <v>-1194.2999999999997</v>
      </c>
      <c r="I15" s="11">
        <f t="shared" si="7"/>
        <v>-796.80000000000064</v>
      </c>
      <c r="J15" s="13">
        <f t="shared" si="4"/>
        <v>1.4210811910737298</v>
      </c>
    </row>
    <row r="16" spans="1:10" ht="18.600000000000001" thickBot="1" x14ac:dyDescent="0.35">
      <c r="A16" s="2" t="s">
        <v>12</v>
      </c>
      <c r="B16" s="16" t="s">
        <v>50</v>
      </c>
      <c r="C16" s="17" t="s">
        <v>51</v>
      </c>
      <c r="D16" s="10">
        <v>1195.5999999999999</v>
      </c>
      <c r="E16" s="1">
        <v>910.2</v>
      </c>
      <c r="F16" s="23">
        <v>1117</v>
      </c>
      <c r="G16" s="24">
        <v>837.8</v>
      </c>
      <c r="H16" s="1">
        <f t="shared" si="2"/>
        <v>-78.599999999999909</v>
      </c>
      <c r="I16" s="1">
        <f t="shared" si="3"/>
        <v>-72.400000000000091</v>
      </c>
      <c r="J16" s="18">
        <f t="shared" si="4"/>
        <v>0.92045704240826187</v>
      </c>
    </row>
    <row r="17" spans="1:10" ht="18.600000000000001" thickBot="1" x14ac:dyDescent="0.35">
      <c r="A17" s="27" t="s">
        <v>69</v>
      </c>
      <c r="B17" s="16" t="s">
        <v>50</v>
      </c>
      <c r="C17" s="17" t="s">
        <v>56</v>
      </c>
      <c r="D17" s="10">
        <v>2708.6</v>
      </c>
      <c r="E17" s="1">
        <v>2038.4</v>
      </c>
      <c r="F17" s="25">
        <v>61.7</v>
      </c>
      <c r="G17" s="26">
        <v>61.7</v>
      </c>
      <c r="H17" s="1">
        <f t="shared" si="2"/>
        <v>-2646.9</v>
      </c>
      <c r="I17" s="1">
        <f t="shared" si="3"/>
        <v>-1976.7</v>
      </c>
      <c r="J17" s="18">
        <f t="shared" si="4"/>
        <v>3.0268838304552591E-2</v>
      </c>
    </row>
    <row r="18" spans="1:10" ht="47.4" thickBot="1" x14ac:dyDescent="0.35">
      <c r="A18" s="28" t="s">
        <v>70</v>
      </c>
      <c r="B18" s="16" t="s">
        <v>50</v>
      </c>
      <c r="C18" s="17" t="s">
        <v>57</v>
      </c>
      <c r="D18" s="10">
        <v>2708.6</v>
      </c>
      <c r="E18" s="1">
        <v>2038.4</v>
      </c>
      <c r="F18" s="25">
        <v>4239.8</v>
      </c>
      <c r="G18" s="26">
        <v>3290.7</v>
      </c>
      <c r="H18" s="1">
        <f t="shared" si="2"/>
        <v>1531.2000000000003</v>
      </c>
      <c r="I18" s="1">
        <f t="shared" si="3"/>
        <v>1252.2999999999997</v>
      </c>
      <c r="J18" s="18">
        <f t="shared" si="4"/>
        <v>1.6143543956043955</v>
      </c>
    </row>
    <row r="19" spans="1:10" ht="16.2" thickBot="1" x14ac:dyDescent="0.35">
      <c r="A19" s="3" t="s">
        <v>13</v>
      </c>
      <c r="B19" s="14" t="s">
        <v>51</v>
      </c>
      <c r="C19" s="15" t="s">
        <v>62</v>
      </c>
      <c r="D19" s="11">
        <f t="shared" ref="D19:E19" si="8">SUM(D20:D23)</f>
        <v>19349.599999999999</v>
      </c>
      <c r="E19" s="11">
        <f t="shared" si="8"/>
        <v>8872.5</v>
      </c>
      <c r="F19" s="11">
        <f>SUM(F20:F23)</f>
        <v>16572.8</v>
      </c>
      <c r="G19" s="11">
        <f>SUM(G20:G23)</f>
        <v>9132</v>
      </c>
      <c r="H19" s="4">
        <f t="shared" si="2"/>
        <v>-2776.7999999999993</v>
      </c>
      <c r="I19" s="4">
        <f t="shared" si="3"/>
        <v>259.5</v>
      </c>
      <c r="J19" s="13">
        <f t="shared" si="4"/>
        <v>1.0292476754015216</v>
      </c>
    </row>
    <row r="20" spans="1:10" ht="16.2" customHeight="1" thickBot="1" x14ac:dyDescent="0.35">
      <c r="A20" s="2" t="s">
        <v>14</v>
      </c>
      <c r="B20" s="16" t="s">
        <v>51</v>
      </c>
      <c r="C20" s="17" t="s">
        <v>52</v>
      </c>
      <c r="D20" s="10">
        <v>4640.5</v>
      </c>
      <c r="E20" s="1">
        <v>2859</v>
      </c>
      <c r="F20" s="23">
        <v>5602.9</v>
      </c>
      <c r="G20" s="24">
        <v>2884.2</v>
      </c>
      <c r="H20" s="1">
        <f t="shared" si="2"/>
        <v>962.39999999999964</v>
      </c>
      <c r="I20" s="1">
        <f t="shared" si="3"/>
        <v>25.199999999999818</v>
      </c>
      <c r="J20" s="18">
        <f t="shared" si="4"/>
        <v>1.0088142707240293</v>
      </c>
    </row>
    <row r="21" spans="1:10" ht="16.2" customHeight="1" thickBot="1" x14ac:dyDescent="0.35">
      <c r="A21" s="2" t="s">
        <v>15</v>
      </c>
      <c r="B21" s="16" t="s">
        <v>51</v>
      </c>
      <c r="C21" s="17" t="s">
        <v>55</v>
      </c>
      <c r="D21" s="10">
        <v>1500</v>
      </c>
      <c r="E21" s="1">
        <v>612.79999999999995</v>
      </c>
      <c r="F21" s="25">
        <v>2181.1</v>
      </c>
      <c r="G21" s="26">
        <v>1556.4</v>
      </c>
      <c r="H21" s="1">
        <f t="shared" si="2"/>
        <v>681.09999999999991</v>
      </c>
      <c r="I21" s="1">
        <f t="shared" si="3"/>
        <v>943.60000000000014</v>
      </c>
      <c r="J21" s="18">
        <f t="shared" si="4"/>
        <v>2.5398172323759796</v>
      </c>
    </row>
    <row r="22" spans="1:10" ht="16.2" customHeight="1" thickBot="1" x14ac:dyDescent="0.35">
      <c r="A22" s="29" t="s">
        <v>71</v>
      </c>
      <c r="B22" s="16" t="s">
        <v>51</v>
      </c>
      <c r="C22" s="17" t="s">
        <v>56</v>
      </c>
      <c r="D22" s="10"/>
      <c r="E22" s="1"/>
      <c r="F22" s="25">
        <v>338.7</v>
      </c>
      <c r="G22" s="26">
        <v>165.8</v>
      </c>
      <c r="H22" s="1">
        <f t="shared" si="2"/>
        <v>338.7</v>
      </c>
      <c r="I22" s="1">
        <f t="shared" si="3"/>
        <v>165.8</v>
      </c>
      <c r="J22" s="18" t="e">
        <f t="shared" si="4"/>
        <v>#DIV/0!</v>
      </c>
    </row>
    <row r="23" spans="1:10" ht="18.600000000000001" thickBot="1" x14ac:dyDescent="0.35">
      <c r="A23" s="2" t="s">
        <v>16</v>
      </c>
      <c r="B23" s="16" t="s">
        <v>51</v>
      </c>
      <c r="C23" s="17" t="s">
        <v>59</v>
      </c>
      <c r="D23" s="10">
        <v>13209.1</v>
      </c>
      <c r="E23" s="1">
        <v>5400.7</v>
      </c>
      <c r="F23" s="25">
        <v>8450.1</v>
      </c>
      <c r="G23" s="26">
        <v>4525.6000000000004</v>
      </c>
      <c r="H23" s="1">
        <f t="shared" si="2"/>
        <v>-4759</v>
      </c>
      <c r="I23" s="1">
        <f t="shared" si="3"/>
        <v>-875.09999999999945</v>
      </c>
      <c r="J23" s="18">
        <f t="shared" si="4"/>
        <v>0.83796544892328784</v>
      </c>
    </row>
    <row r="24" spans="1:10" ht="16.2" thickBot="1" x14ac:dyDescent="0.35">
      <c r="A24" s="3" t="s">
        <v>17</v>
      </c>
      <c r="B24" s="14" t="s">
        <v>52</v>
      </c>
      <c r="C24" s="15" t="s">
        <v>62</v>
      </c>
      <c r="D24" s="11">
        <f t="shared" ref="D24:E24" si="9">SUM(D25:D26)</f>
        <v>8094.7</v>
      </c>
      <c r="E24" s="11">
        <f t="shared" si="9"/>
        <v>955.7</v>
      </c>
      <c r="F24" s="11">
        <f>SUM(F25:F27)</f>
        <v>2968.2999999999997</v>
      </c>
      <c r="G24" s="11">
        <f t="shared" ref="G24:I24" si="10">SUM(G25:G27)</f>
        <v>1563</v>
      </c>
      <c r="H24" s="11">
        <f t="shared" si="10"/>
        <v>-5126.3999999999996</v>
      </c>
      <c r="I24" s="11">
        <f t="shared" si="10"/>
        <v>607.29999999999995</v>
      </c>
      <c r="J24" s="13">
        <f t="shared" si="4"/>
        <v>1.6354504551637543</v>
      </c>
    </row>
    <row r="25" spans="1:10" ht="18.600000000000001" thickBot="1" x14ac:dyDescent="0.35">
      <c r="A25" s="2" t="s">
        <v>18</v>
      </c>
      <c r="B25" s="16" t="s">
        <v>52</v>
      </c>
      <c r="C25" s="17" t="s">
        <v>48</v>
      </c>
      <c r="D25" s="10">
        <v>1408.2</v>
      </c>
      <c r="E25" s="1"/>
      <c r="F25" s="23">
        <v>2721</v>
      </c>
      <c r="G25" s="24">
        <v>1327.8</v>
      </c>
      <c r="H25" s="1">
        <f t="shared" si="2"/>
        <v>1312.8</v>
      </c>
      <c r="I25" s="1">
        <f t="shared" si="3"/>
        <v>1327.8</v>
      </c>
      <c r="J25" s="18" t="e">
        <f t="shared" si="4"/>
        <v>#DIV/0!</v>
      </c>
    </row>
    <row r="26" spans="1:10" ht="18.600000000000001" thickBot="1" x14ac:dyDescent="0.35">
      <c r="A26" s="30" t="s">
        <v>19</v>
      </c>
      <c r="B26" s="16" t="s">
        <v>52</v>
      </c>
      <c r="C26" s="17" t="s">
        <v>49</v>
      </c>
      <c r="D26" s="10">
        <v>6686.5</v>
      </c>
      <c r="E26" s="1">
        <v>955.7</v>
      </c>
      <c r="F26" s="25">
        <v>235.1</v>
      </c>
      <c r="G26" s="26">
        <v>235.2</v>
      </c>
      <c r="H26" s="1">
        <f t="shared" si="2"/>
        <v>-6451.4</v>
      </c>
      <c r="I26" s="1">
        <f t="shared" si="3"/>
        <v>-720.5</v>
      </c>
      <c r="J26" s="18">
        <f t="shared" si="4"/>
        <v>0.24610233336821175</v>
      </c>
    </row>
    <row r="27" spans="1:10" ht="31.8" thickBot="1" x14ac:dyDescent="0.35">
      <c r="A27" s="31" t="s">
        <v>72</v>
      </c>
      <c r="B27" s="16" t="s">
        <v>52</v>
      </c>
      <c r="C27" s="17" t="s">
        <v>52</v>
      </c>
      <c r="D27" s="10"/>
      <c r="E27" s="1"/>
      <c r="F27" s="25">
        <v>12.2</v>
      </c>
      <c r="G27" s="26">
        <v>0</v>
      </c>
      <c r="H27" s="1">
        <f t="shared" si="2"/>
        <v>12.2</v>
      </c>
      <c r="I27" s="1">
        <f t="shared" si="3"/>
        <v>0</v>
      </c>
      <c r="J27" s="18" t="e">
        <f t="shared" si="4"/>
        <v>#DIV/0!</v>
      </c>
    </row>
    <row r="28" spans="1:10" ht="16.2" thickBot="1" x14ac:dyDescent="0.35">
      <c r="A28" s="3" t="s">
        <v>20</v>
      </c>
      <c r="B28" s="14" t="s">
        <v>54</v>
      </c>
      <c r="C28" s="15" t="s">
        <v>62</v>
      </c>
      <c r="D28" s="11">
        <f t="shared" ref="D28:E28" si="11">SUM(D29:D33)</f>
        <v>493938.1</v>
      </c>
      <c r="E28" s="11">
        <f t="shared" si="11"/>
        <v>350441.89999999997</v>
      </c>
      <c r="F28" s="11">
        <f t="shared" ref="F28:G28" si="12">SUM(F29:F33)</f>
        <v>527590.69999999995</v>
      </c>
      <c r="G28" s="11">
        <f t="shared" si="12"/>
        <v>372558.39999999997</v>
      </c>
      <c r="H28" s="4">
        <f t="shared" si="2"/>
        <v>33652.599999999977</v>
      </c>
      <c r="I28" s="4">
        <f t="shared" si="3"/>
        <v>22116.5</v>
      </c>
      <c r="J28" s="13">
        <f t="shared" si="4"/>
        <v>1.0631103187147428</v>
      </c>
    </row>
    <row r="29" spans="1:10" ht="18.600000000000001" thickBot="1" x14ac:dyDescent="0.35">
      <c r="A29" s="2" t="s">
        <v>21</v>
      </c>
      <c r="B29" s="16" t="s">
        <v>54</v>
      </c>
      <c r="C29" s="17" t="s">
        <v>48</v>
      </c>
      <c r="D29" s="10">
        <v>90850.1</v>
      </c>
      <c r="E29" s="1">
        <v>66669.600000000006</v>
      </c>
      <c r="F29" s="23">
        <v>95963.3</v>
      </c>
      <c r="G29" s="24">
        <v>70435.100000000006</v>
      </c>
      <c r="H29" s="1">
        <f t="shared" si="2"/>
        <v>5113.1999999999971</v>
      </c>
      <c r="I29" s="1">
        <f t="shared" si="3"/>
        <v>3765.5</v>
      </c>
      <c r="J29" s="18">
        <f t="shared" si="4"/>
        <v>1.0564800148793454</v>
      </c>
    </row>
    <row r="30" spans="1:10" ht="18.600000000000001" thickBot="1" x14ac:dyDescent="0.35">
      <c r="A30" s="2" t="s">
        <v>22</v>
      </c>
      <c r="B30" s="16" t="s">
        <v>54</v>
      </c>
      <c r="C30" s="17" t="s">
        <v>49</v>
      </c>
      <c r="D30" s="10">
        <v>344525.4</v>
      </c>
      <c r="E30" s="1">
        <v>241379.9</v>
      </c>
      <c r="F30" s="25">
        <v>367932.8</v>
      </c>
      <c r="G30" s="26">
        <v>257594.5</v>
      </c>
      <c r="H30" s="1">
        <f t="shared" si="2"/>
        <v>23407.399999999965</v>
      </c>
      <c r="I30" s="1">
        <f t="shared" si="3"/>
        <v>16214.600000000006</v>
      </c>
      <c r="J30" s="18">
        <f t="shared" si="4"/>
        <v>1.0671746073306021</v>
      </c>
    </row>
    <row r="31" spans="1:10" ht="18.600000000000001" thickBot="1" x14ac:dyDescent="0.35">
      <c r="A31" s="2" t="s">
        <v>23</v>
      </c>
      <c r="B31" s="16" t="s">
        <v>54</v>
      </c>
      <c r="C31" s="17" t="s">
        <v>50</v>
      </c>
      <c r="D31" s="10">
        <v>34238.300000000003</v>
      </c>
      <c r="E31" s="1">
        <v>24290.3</v>
      </c>
      <c r="F31" s="25">
        <v>37626.400000000001</v>
      </c>
      <c r="G31" s="26">
        <v>25762.6</v>
      </c>
      <c r="H31" s="1">
        <f t="shared" si="2"/>
        <v>3388.0999999999985</v>
      </c>
      <c r="I31" s="1">
        <f t="shared" si="3"/>
        <v>1472.2999999999993</v>
      </c>
      <c r="J31" s="18">
        <f t="shared" si="4"/>
        <v>1.0606126725483012</v>
      </c>
    </row>
    <row r="32" spans="1:10" ht="18.600000000000001" thickBot="1" x14ac:dyDescent="0.35">
      <c r="A32" s="2" t="s">
        <v>24</v>
      </c>
      <c r="B32" s="16" t="s">
        <v>54</v>
      </c>
      <c r="C32" s="17" t="s">
        <v>54</v>
      </c>
      <c r="D32" s="10">
        <v>2866.3</v>
      </c>
      <c r="E32" s="1">
        <v>2529</v>
      </c>
      <c r="F32" s="25">
        <v>2230</v>
      </c>
      <c r="G32" s="26">
        <v>1722.5</v>
      </c>
      <c r="H32" s="1">
        <f t="shared" si="2"/>
        <v>-636.30000000000018</v>
      </c>
      <c r="I32" s="1">
        <f t="shared" si="3"/>
        <v>-806.5</v>
      </c>
      <c r="J32" s="18">
        <f t="shared" si="4"/>
        <v>0.68109924871490712</v>
      </c>
    </row>
    <row r="33" spans="1:10" ht="18.600000000000001" thickBot="1" x14ac:dyDescent="0.35">
      <c r="A33" s="2" t="s">
        <v>25</v>
      </c>
      <c r="B33" s="16" t="s">
        <v>54</v>
      </c>
      <c r="C33" s="17" t="s">
        <v>56</v>
      </c>
      <c r="D33" s="10">
        <v>21458</v>
      </c>
      <c r="E33" s="1">
        <v>15573.1</v>
      </c>
      <c r="F33" s="25">
        <v>23838.2</v>
      </c>
      <c r="G33" s="26">
        <v>17043.7</v>
      </c>
      <c r="H33" s="1">
        <f t="shared" si="2"/>
        <v>2380.2000000000007</v>
      </c>
      <c r="I33" s="1">
        <f t="shared" si="3"/>
        <v>1470.6000000000004</v>
      </c>
      <c r="J33" s="18">
        <f t="shared" si="4"/>
        <v>1.0944320655489272</v>
      </c>
    </row>
    <row r="34" spans="1:10" ht="16.2" thickBot="1" x14ac:dyDescent="0.35">
      <c r="A34" s="3" t="s">
        <v>26</v>
      </c>
      <c r="B34" s="14" t="s">
        <v>55</v>
      </c>
      <c r="C34" s="15" t="s">
        <v>62</v>
      </c>
      <c r="D34" s="11">
        <f t="shared" ref="D34:E34" si="13">SUM(D35:D36)</f>
        <v>46513.4</v>
      </c>
      <c r="E34" s="11">
        <f t="shared" si="13"/>
        <v>31244.100000000002</v>
      </c>
      <c r="F34" s="11">
        <f t="shared" ref="F34:G34" si="14">SUM(F35:F36)</f>
        <v>55173</v>
      </c>
      <c r="G34" s="11">
        <f t="shared" si="14"/>
        <v>41190.5</v>
      </c>
      <c r="H34" s="4">
        <f t="shared" si="2"/>
        <v>8659.5999999999985</v>
      </c>
      <c r="I34" s="4">
        <f t="shared" si="3"/>
        <v>9946.3999999999978</v>
      </c>
      <c r="J34" s="13">
        <f t="shared" si="4"/>
        <v>1.3183449035177841</v>
      </c>
    </row>
    <row r="35" spans="1:10" ht="18.600000000000001" thickBot="1" x14ac:dyDescent="0.35">
      <c r="A35" s="2" t="s">
        <v>27</v>
      </c>
      <c r="B35" s="16" t="s">
        <v>55</v>
      </c>
      <c r="C35" s="17" t="s">
        <v>48</v>
      </c>
      <c r="D35" s="10">
        <v>39162.400000000001</v>
      </c>
      <c r="E35" s="1">
        <v>26094.9</v>
      </c>
      <c r="F35" s="23">
        <v>46605.2</v>
      </c>
      <c r="G35" s="24">
        <v>35209.800000000003</v>
      </c>
      <c r="H35" s="1">
        <f t="shared" si="2"/>
        <v>7442.7999999999956</v>
      </c>
      <c r="I35" s="1">
        <f t="shared" si="3"/>
        <v>9114.9000000000015</v>
      </c>
      <c r="J35" s="18">
        <f t="shared" si="4"/>
        <v>1.3492981387167609</v>
      </c>
    </row>
    <row r="36" spans="1:10" ht="31.8" thickBot="1" x14ac:dyDescent="0.35">
      <c r="A36" s="2" t="s">
        <v>28</v>
      </c>
      <c r="B36" s="16" t="s">
        <v>55</v>
      </c>
      <c r="C36" s="17" t="s">
        <v>51</v>
      </c>
      <c r="D36" s="10">
        <v>7351</v>
      </c>
      <c r="E36" s="1">
        <v>5149.2</v>
      </c>
      <c r="F36" s="25">
        <v>8567.7999999999993</v>
      </c>
      <c r="G36" s="26">
        <v>5980.7</v>
      </c>
      <c r="H36" s="1">
        <f t="shared" si="2"/>
        <v>1216.7999999999993</v>
      </c>
      <c r="I36" s="1">
        <f t="shared" si="3"/>
        <v>831.5</v>
      </c>
      <c r="J36" s="18">
        <f t="shared" si="4"/>
        <v>1.1614813951681815</v>
      </c>
    </row>
    <row r="37" spans="1:10" ht="16.2" thickBot="1" x14ac:dyDescent="0.35">
      <c r="A37" s="3" t="s">
        <v>29</v>
      </c>
      <c r="B37" s="14" t="s">
        <v>56</v>
      </c>
      <c r="C37" s="15" t="s">
        <v>62</v>
      </c>
      <c r="D37" s="11">
        <f t="shared" ref="D37:G37" si="15">SUM(D38)</f>
        <v>327</v>
      </c>
      <c r="E37" s="11">
        <f t="shared" si="15"/>
        <v>174</v>
      </c>
      <c r="F37" s="11">
        <f t="shared" si="15"/>
        <v>854.1</v>
      </c>
      <c r="G37" s="11">
        <f t="shared" si="15"/>
        <v>776.7</v>
      </c>
      <c r="H37" s="4">
        <f t="shared" si="2"/>
        <v>527.1</v>
      </c>
      <c r="I37" s="4">
        <f t="shared" si="3"/>
        <v>602.70000000000005</v>
      </c>
      <c r="J37" s="13">
        <f t="shared" si="4"/>
        <v>4.4637931034482765</v>
      </c>
    </row>
    <row r="38" spans="1:10" ht="18.600000000000001" thickBot="1" x14ac:dyDescent="0.35">
      <c r="A38" s="2" t="s">
        <v>30</v>
      </c>
      <c r="B38" s="16" t="s">
        <v>56</v>
      </c>
      <c r="C38" s="17" t="s">
        <v>56</v>
      </c>
      <c r="D38" s="10">
        <v>327</v>
      </c>
      <c r="E38" s="1">
        <v>174</v>
      </c>
      <c r="F38" s="23">
        <v>854.1</v>
      </c>
      <c r="G38" s="24">
        <v>776.7</v>
      </c>
      <c r="H38" s="1">
        <f t="shared" si="2"/>
        <v>527.1</v>
      </c>
      <c r="I38" s="1">
        <f t="shared" si="3"/>
        <v>602.70000000000005</v>
      </c>
      <c r="J38" s="18">
        <f t="shared" si="4"/>
        <v>4.4637931034482765</v>
      </c>
    </row>
    <row r="39" spans="1:10" ht="16.2" thickBot="1" x14ac:dyDescent="0.35">
      <c r="A39" s="3" t="s">
        <v>31</v>
      </c>
      <c r="B39" s="14" t="s">
        <v>57</v>
      </c>
      <c r="C39" s="15" t="s">
        <v>62</v>
      </c>
      <c r="D39" s="11">
        <f t="shared" ref="D39:E39" si="16">SUM(D40:D42)</f>
        <v>43204.600000000006</v>
      </c>
      <c r="E39" s="11">
        <f t="shared" si="16"/>
        <v>30457.1</v>
      </c>
      <c r="F39" s="11">
        <f t="shared" ref="F39:G39" si="17">SUM(F40:F42)</f>
        <v>46481.4</v>
      </c>
      <c r="G39" s="11">
        <f t="shared" si="17"/>
        <v>40066.5</v>
      </c>
      <c r="H39" s="4">
        <f t="shared" si="2"/>
        <v>3276.7999999999956</v>
      </c>
      <c r="I39" s="4">
        <f t="shared" si="3"/>
        <v>9609.4000000000015</v>
      </c>
      <c r="J39" s="13">
        <f t="shared" si="4"/>
        <v>1.3155060724757117</v>
      </c>
    </row>
    <row r="40" spans="1:10" ht="18.600000000000001" thickBot="1" x14ac:dyDescent="0.35">
      <c r="A40" s="2" t="s">
        <v>32</v>
      </c>
      <c r="B40" s="16" t="s">
        <v>57</v>
      </c>
      <c r="C40" s="17" t="s">
        <v>48</v>
      </c>
      <c r="D40" s="10">
        <v>288.3</v>
      </c>
      <c r="E40" s="1">
        <v>214.1</v>
      </c>
      <c r="F40" s="23">
        <v>126</v>
      </c>
      <c r="G40" s="24">
        <v>102.4</v>
      </c>
      <c r="H40" s="1">
        <f t="shared" si="2"/>
        <v>-162.30000000000001</v>
      </c>
      <c r="I40" s="1">
        <f t="shared" si="3"/>
        <v>-111.69999999999999</v>
      </c>
      <c r="J40" s="18">
        <f t="shared" si="4"/>
        <v>0.4782811770200841</v>
      </c>
    </row>
    <row r="41" spans="1:10" ht="18.600000000000001" thickBot="1" x14ac:dyDescent="0.35">
      <c r="A41" s="2" t="s">
        <v>33</v>
      </c>
      <c r="B41" s="16" t="s">
        <v>57</v>
      </c>
      <c r="C41" s="17" t="s">
        <v>51</v>
      </c>
      <c r="D41" s="10">
        <v>42619.9</v>
      </c>
      <c r="E41" s="1">
        <v>30032.6</v>
      </c>
      <c r="F41" s="25">
        <v>45878.1</v>
      </c>
      <c r="G41" s="26">
        <v>39703.5</v>
      </c>
      <c r="H41" s="1">
        <f t="shared" si="2"/>
        <v>3258.1999999999971</v>
      </c>
      <c r="I41" s="1">
        <f t="shared" si="3"/>
        <v>9670.9000000000015</v>
      </c>
      <c r="J41" s="18">
        <f t="shared" si="4"/>
        <v>1.3220134120921931</v>
      </c>
    </row>
    <row r="42" spans="1:10" ht="18.600000000000001" thickBot="1" x14ac:dyDescent="0.35">
      <c r="A42" s="2" t="s">
        <v>34</v>
      </c>
      <c r="B42" s="16" t="s">
        <v>57</v>
      </c>
      <c r="C42" s="17" t="s">
        <v>53</v>
      </c>
      <c r="D42" s="10">
        <v>296.39999999999998</v>
      </c>
      <c r="E42" s="1">
        <v>210.4</v>
      </c>
      <c r="F42" s="25">
        <v>477.3</v>
      </c>
      <c r="G42" s="26">
        <v>260.60000000000002</v>
      </c>
      <c r="H42" s="1">
        <f t="shared" si="2"/>
        <v>180.90000000000003</v>
      </c>
      <c r="I42" s="1">
        <f t="shared" si="3"/>
        <v>50.200000000000017</v>
      </c>
      <c r="J42" s="18">
        <f t="shared" si="4"/>
        <v>1.2385931558935361</v>
      </c>
    </row>
    <row r="43" spans="1:10" ht="16.2" thickBot="1" x14ac:dyDescent="0.35">
      <c r="A43" s="3" t="s">
        <v>35</v>
      </c>
      <c r="B43" s="14" t="s">
        <v>58</v>
      </c>
      <c r="C43" s="15" t="s">
        <v>62</v>
      </c>
      <c r="D43" s="11">
        <f t="shared" ref="D43:G43" si="18">SUM(D44)</f>
        <v>16051.3</v>
      </c>
      <c r="E43" s="11">
        <f t="shared" si="18"/>
        <v>10920.1</v>
      </c>
      <c r="F43" s="11">
        <f t="shared" si="18"/>
        <v>29537.1</v>
      </c>
      <c r="G43" s="11">
        <f t="shared" si="18"/>
        <v>23390.799999999999</v>
      </c>
      <c r="H43" s="4">
        <f t="shared" si="2"/>
        <v>13485.8</v>
      </c>
      <c r="I43" s="4">
        <f t="shared" si="3"/>
        <v>12470.699999999999</v>
      </c>
      <c r="J43" s="13">
        <f t="shared" si="4"/>
        <v>2.1419950366754881</v>
      </c>
    </row>
    <row r="44" spans="1:10" ht="18.600000000000001" thickBot="1" x14ac:dyDescent="0.35">
      <c r="A44" s="2" t="s">
        <v>36</v>
      </c>
      <c r="B44" s="16" t="s">
        <v>58</v>
      </c>
      <c r="C44" s="17" t="s">
        <v>49</v>
      </c>
      <c r="D44" s="10">
        <v>16051.3</v>
      </c>
      <c r="E44" s="1">
        <v>10920.1</v>
      </c>
      <c r="F44" s="23">
        <v>29537.1</v>
      </c>
      <c r="G44" s="24">
        <v>23390.799999999999</v>
      </c>
      <c r="H44" s="1">
        <f t="shared" si="2"/>
        <v>13485.8</v>
      </c>
      <c r="I44" s="1">
        <f t="shared" si="3"/>
        <v>12470.699999999999</v>
      </c>
      <c r="J44" s="18">
        <f t="shared" si="4"/>
        <v>2.1419950366754881</v>
      </c>
    </row>
    <row r="45" spans="1:10" ht="16.2" thickBot="1" x14ac:dyDescent="0.35">
      <c r="A45" s="3" t="s">
        <v>37</v>
      </c>
      <c r="B45" s="14" t="s">
        <v>59</v>
      </c>
      <c r="C45" s="15" t="s">
        <v>62</v>
      </c>
      <c r="D45" s="11">
        <f t="shared" ref="D45:G45" si="19">SUM(D46)</f>
        <v>1700</v>
      </c>
      <c r="E45" s="11">
        <f t="shared" si="19"/>
        <v>1277.0999999999999</v>
      </c>
      <c r="F45" s="11">
        <f t="shared" si="19"/>
        <v>0</v>
      </c>
      <c r="G45" s="11">
        <f t="shared" si="19"/>
        <v>0</v>
      </c>
      <c r="H45" s="4">
        <f t="shared" si="2"/>
        <v>-1700</v>
      </c>
      <c r="I45" s="4">
        <f t="shared" si="3"/>
        <v>-1277.0999999999999</v>
      </c>
      <c r="J45" s="13">
        <f t="shared" si="4"/>
        <v>0</v>
      </c>
    </row>
    <row r="46" spans="1:10" ht="16.2" thickBot="1" x14ac:dyDescent="0.35">
      <c r="A46" s="2" t="s">
        <v>38</v>
      </c>
      <c r="B46" s="16" t="s">
        <v>59</v>
      </c>
      <c r="C46" s="17" t="s">
        <v>48</v>
      </c>
      <c r="D46" s="10">
        <v>1700</v>
      </c>
      <c r="E46" s="1">
        <v>1277.0999999999999</v>
      </c>
      <c r="F46" s="10"/>
      <c r="G46" s="1"/>
      <c r="H46" s="1">
        <f t="shared" si="2"/>
        <v>-1700</v>
      </c>
      <c r="I46" s="1">
        <f t="shared" si="3"/>
        <v>-1277.0999999999999</v>
      </c>
      <c r="J46" s="18">
        <f t="shared" si="4"/>
        <v>0</v>
      </c>
    </row>
    <row r="47" spans="1:10" ht="16.2" thickBot="1" x14ac:dyDescent="0.35">
      <c r="A47" s="3" t="s">
        <v>39</v>
      </c>
      <c r="B47" s="14" t="s">
        <v>61</v>
      </c>
      <c r="C47" s="15" t="s">
        <v>62</v>
      </c>
      <c r="D47" s="11">
        <f t="shared" ref="D47:E47" si="20">SUM(D48:D50)</f>
        <v>84290.1</v>
      </c>
      <c r="E47" s="11">
        <f t="shared" si="20"/>
        <v>62930.2</v>
      </c>
      <c r="F47" s="11">
        <f>SUM(F48:F50)</f>
        <v>99769.3</v>
      </c>
      <c r="G47" s="11">
        <f>SUM(G48:G50)</f>
        <v>84691.8</v>
      </c>
      <c r="H47" s="4">
        <f t="shared" si="2"/>
        <v>15479.199999999997</v>
      </c>
      <c r="I47" s="4">
        <f t="shared" si="3"/>
        <v>21761.600000000006</v>
      </c>
      <c r="J47" s="13">
        <f t="shared" si="4"/>
        <v>1.3458053525970044</v>
      </c>
    </row>
    <row r="48" spans="1:10" ht="31.8" thickBot="1" x14ac:dyDescent="0.35">
      <c r="A48" s="2" t="s">
        <v>40</v>
      </c>
      <c r="B48" s="16" t="s">
        <v>61</v>
      </c>
      <c r="C48" s="17" t="s">
        <v>48</v>
      </c>
      <c r="D48" s="10">
        <v>78901</v>
      </c>
      <c r="E48" s="1">
        <v>60661</v>
      </c>
      <c r="F48" s="23">
        <v>95582</v>
      </c>
      <c r="G48" s="24">
        <v>82673.899999999994</v>
      </c>
      <c r="H48" s="1">
        <f t="shared" si="2"/>
        <v>16681</v>
      </c>
      <c r="I48" s="1">
        <f t="shared" si="3"/>
        <v>22012.899999999994</v>
      </c>
      <c r="J48" s="18">
        <f t="shared" si="4"/>
        <v>1.3628838957485039</v>
      </c>
    </row>
    <row r="49" spans="1:10" ht="18.600000000000001" thickBot="1" x14ac:dyDescent="0.35">
      <c r="A49" s="12" t="s">
        <v>68</v>
      </c>
      <c r="B49" s="16" t="s">
        <v>61</v>
      </c>
      <c r="C49" s="17" t="s">
        <v>49</v>
      </c>
      <c r="D49" s="10"/>
      <c r="E49" s="1"/>
      <c r="F49" s="25">
        <v>1382.1</v>
      </c>
      <c r="G49" s="26">
        <v>963.8</v>
      </c>
      <c r="H49" s="1"/>
      <c r="I49" s="1"/>
      <c r="J49" s="18"/>
    </row>
    <row r="50" spans="1:10" ht="31.8" thickBot="1" x14ac:dyDescent="0.35">
      <c r="A50" s="2" t="s">
        <v>41</v>
      </c>
      <c r="B50" s="16" t="s">
        <v>61</v>
      </c>
      <c r="C50" s="17" t="s">
        <v>50</v>
      </c>
      <c r="D50" s="10">
        <v>5389.1</v>
      </c>
      <c r="E50" s="1">
        <v>2269.1999999999998</v>
      </c>
      <c r="F50" s="25">
        <v>2805.2</v>
      </c>
      <c r="G50" s="26">
        <v>1054.0999999999999</v>
      </c>
      <c r="H50" s="1">
        <f t="shared" si="2"/>
        <v>-2583.9000000000005</v>
      </c>
      <c r="I50" s="1">
        <f t="shared" si="3"/>
        <v>-1215.0999999999999</v>
      </c>
      <c r="J50" s="18">
        <f t="shared" si="4"/>
        <v>0.46452494271108763</v>
      </c>
    </row>
    <row r="51" spans="1:10" ht="16.2" thickBot="1" x14ac:dyDescent="0.35">
      <c r="A51" s="19" t="s">
        <v>42</v>
      </c>
      <c r="B51" s="20"/>
      <c r="C51" s="21"/>
      <c r="D51" s="11">
        <f t="shared" ref="D51:E51" si="21">SUM(D4+D13+D15+D19+D24+D28+D34+D37+D39+D43+D45+D47)</f>
        <v>772738.1</v>
      </c>
      <c r="E51" s="11">
        <f t="shared" si="21"/>
        <v>538962.89999999979</v>
      </c>
      <c r="F51" s="11">
        <f>SUM(F4+F13+F15+F19+F24+F28+F34+F37+F39+F43+F45+F47)</f>
        <v>838228</v>
      </c>
      <c r="G51" s="11">
        <f>SUM(G4+G13+G15+G19+G24+G28+G34+G37+G39+G43+G45+G47)</f>
        <v>616439.30000000005</v>
      </c>
      <c r="H51" s="4">
        <f t="shared" si="2"/>
        <v>65489.900000000023</v>
      </c>
      <c r="I51" s="4">
        <f t="shared" si="3"/>
        <v>77476.400000000256</v>
      </c>
      <c r="J51" s="13">
        <f t="shared" si="4"/>
        <v>1.1437508963975076</v>
      </c>
    </row>
  </sheetData>
  <mergeCells count="2">
    <mergeCell ref="A51:C51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2022-12-19T05:37:27Z</dcterms:modified>
</cp:coreProperties>
</file>